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8" yWindow="1248" windowWidth="15000" windowHeight="9768"/>
  </bookViews>
  <sheets>
    <sheet name="Расходы" sheetId="1" r:id="rId1"/>
  </sheets>
  <definedNames>
    <definedName name="_xlnm._FilterDatabase" localSheetId="0" hidden="1">Расходы!$A$6:$F$6</definedName>
    <definedName name="_xlnm.Print_Titles" localSheetId="0">Расходы!$4:$6</definedName>
  </definedNames>
  <calcPr calcId="145621"/>
</workbook>
</file>

<file path=xl/calcChain.xml><?xml version="1.0" encoding="utf-8"?>
<calcChain xmlns="http://schemas.openxmlformats.org/spreadsheetml/2006/main">
  <c r="G43" i="1" l="1"/>
  <c r="G26" i="1"/>
  <c r="G39" i="1"/>
  <c r="C35" i="1"/>
  <c r="D54" i="1" l="1"/>
  <c r="E54" i="1"/>
  <c r="G56" i="1"/>
  <c r="F56" i="1"/>
  <c r="G38" i="1"/>
  <c r="G28" i="1"/>
  <c r="C54" i="1"/>
  <c r="G8" i="1" l="1"/>
  <c r="G9" i="1"/>
  <c r="G10" i="1"/>
  <c r="G11" i="1"/>
  <c r="G12" i="1"/>
  <c r="G13" i="1"/>
  <c r="G15" i="1"/>
  <c r="G17" i="1"/>
  <c r="G18" i="1"/>
  <c r="G20" i="1"/>
  <c r="G21" i="1"/>
  <c r="G22" i="1"/>
  <c r="G23" i="1"/>
  <c r="G25" i="1"/>
  <c r="G27" i="1"/>
  <c r="G29" i="1"/>
  <c r="G30" i="1"/>
  <c r="G31" i="1"/>
  <c r="G32" i="1"/>
  <c r="G34" i="1"/>
  <c r="G36" i="1"/>
  <c r="G37" i="1"/>
  <c r="G40" i="1"/>
  <c r="G45" i="1"/>
  <c r="G47" i="1"/>
  <c r="G48" i="1"/>
  <c r="G49" i="1"/>
  <c r="G50" i="1"/>
  <c r="G51" i="1"/>
  <c r="G52" i="1"/>
  <c r="G53" i="1"/>
  <c r="G55" i="1"/>
  <c r="G57" i="1"/>
  <c r="G59" i="1"/>
  <c r="G60" i="1"/>
  <c r="G61" i="1"/>
  <c r="G62" i="1"/>
  <c r="G63" i="1"/>
  <c r="G64" i="1"/>
  <c r="G66" i="1"/>
  <c r="G67" i="1"/>
  <c r="G68" i="1"/>
  <c r="G69" i="1"/>
  <c r="G70" i="1"/>
  <c r="G72" i="1"/>
  <c r="G73" i="1"/>
  <c r="G74" i="1"/>
  <c r="G75" i="1"/>
  <c r="G77" i="1"/>
  <c r="G78" i="1"/>
  <c r="G79" i="1"/>
  <c r="G81" i="1"/>
  <c r="C82" i="1"/>
  <c r="C80" i="1"/>
  <c r="C76" i="1"/>
  <c r="C71" i="1"/>
  <c r="C65" i="1"/>
  <c r="C58" i="1"/>
  <c r="C46" i="1"/>
  <c r="C41" i="1"/>
  <c r="C24" i="1"/>
  <c r="C19" i="1"/>
  <c r="C16" i="1"/>
  <c r="C7" i="1"/>
  <c r="C86" i="1" l="1"/>
  <c r="E24" i="1"/>
  <c r="G24" i="1" s="1"/>
  <c r="D24" i="1"/>
  <c r="F33" i="1"/>
  <c r="E41" i="1"/>
  <c r="G41" i="1" s="1"/>
  <c r="D41" i="1"/>
  <c r="E82" i="1"/>
  <c r="D82" i="1"/>
  <c r="E80" i="1"/>
  <c r="G80" i="1" s="1"/>
  <c r="D80" i="1"/>
  <c r="E76" i="1"/>
  <c r="G76" i="1" s="1"/>
  <c r="D76" i="1"/>
  <c r="E71" i="1"/>
  <c r="G71" i="1" s="1"/>
  <c r="D71" i="1"/>
  <c r="E65" i="1"/>
  <c r="G65" i="1" s="1"/>
  <c r="D65" i="1"/>
  <c r="E58" i="1"/>
  <c r="G58" i="1" s="1"/>
  <c r="D58" i="1"/>
  <c r="G54" i="1"/>
  <c r="E46" i="1"/>
  <c r="G46" i="1" s="1"/>
  <c r="D46" i="1"/>
  <c r="E35" i="1"/>
  <c r="G35" i="1" s="1"/>
  <c r="D35" i="1"/>
  <c r="E19" i="1"/>
  <c r="G19" i="1" s="1"/>
  <c r="D19" i="1"/>
  <c r="E16" i="1"/>
  <c r="G16" i="1" s="1"/>
  <c r="D16" i="1"/>
  <c r="E7" i="1"/>
  <c r="G7" i="1" s="1"/>
  <c r="D7" i="1"/>
  <c r="F43" i="1"/>
  <c r="F85" i="1"/>
  <c r="F84" i="1"/>
  <c r="F81" i="1"/>
  <c r="F79" i="1"/>
  <c r="F78" i="1"/>
  <c r="F77" i="1"/>
  <c r="F75" i="1"/>
  <c r="F74" i="1"/>
  <c r="F73" i="1"/>
  <c r="F72" i="1"/>
  <c r="F70" i="1"/>
  <c r="F69" i="1"/>
  <c r="F68" i="1"/>
  <c r="F67" i="1"/>
  <c r="F66" i="1"/>
  <c r="F64" i="1"/>
  <c r="F63" i="1"/>
  <c r="F62" i="1"/>
  <c r="F61" i="1"/>
  <c r="F60" i="1"/>
  <c r="F59" i="1"/>
  <c r="F57" i="1"/>
  <c r="F55" i="1"/>
  <c r="F53" i="1"/>
  <c r="F52" i="1"/>
  <c r="F51" i="1"/>
  <c r="F50" i="1"/>
  <c r="F49" i="1"/>
  <c r="F48" i="1"/>
  <c r="F47" i="1"/>
  <c r="F45" i="1"/>
  <c r="F44" i="1"/>
  <c r="F40" i="1"/>
  <c r="F38" i="1"/>
  <c r="F37" i="1"/>
  <c r="F36" i="1"/>
  <c r="F34" i="1"/>
  <c r="F32" i="1"/>
  <c r="F31" i="1"/>
  <c r="F30" i="1"/>
  <c r="F29" i="1"/>
  <c r="F28" i="1"/>
  <c r="F27" i="1"/>
  <c r="F26" i="1"/>
  <c r="F25" i="1"/>
  <c r="F23" i="1"/>
  <c r="F22" i="1"/>
  <c r="F21" i="1"/>
  <c r="F20" i="1"/>
  <c r="F18" i="1"/>
  <c r="F17" i="1"/>
  <c r="F15" i="1"/>
  <c r="F14" i="1"/>
  <c r="F13" i="1"/>
  <c r="F12" i="1"/>
  <c r="F11" i="1"/>
  <c r="F10" i="1"/>
  <c r="F9" i="1"/>
  <c r="F8" i="1"/>
  <c r="F41" i="1" l="1"/>
  <c r="F46" i="1"/>
  <c r="F82" i="1"/>
  <c r="F80" i="1"/>
  <c r="F71" i="1"/>
  <c r="F24" i="1"/>
  <c r="F7" i="1"/>
  <c r="E86" i="1"/>
  <c r="G86" i="1" s="1"/>
  <c r="F35" i="1"/>
  <c r="F58" i="1"/>
  <c r="F65" i="1"/>
  <c r="F76" i="1"/>
  <c r="F54" i="1"/>
  <c r="D86" i="1"/>
  <c r="F19" i="1"/>
  <c r="F16" i="1"/>
  <c r="F86" i="1" l="1"/>
</calcChain>
</file>

<file path=xl/sharedStrings.xml><?xml version="1.0" encoding="utf-8"?>
<sst xmlns="http://schemas.openxmlformats.org/spreadsheetml/2006/main" count="168" uniqueCount="168">
  <si>
    <t>0904</t>
  </si>
  <si>
    <t>1101</t>
  </si>
  <si>
    <t>0405</t>
  </si>
  <si>
    <t>Другие вопросы в области жилищно-коммунального хозяйства</t>
  </si>
  <si>
    <t>Заготовка, переработка, хранение и обеспечение безопасности донорской крови и её компонентов</t>
  </si>
  <si>
    <t>0701</t>
  </si>
  <si>
    <t>0100</t>
  </si>
  <si>
    <t>Жилищное хозяйство</t>
  </si>
  <si>
    <t>0113</t>
  </si>
  <si>
    <t>Другие вопросы в области национальной экономики</t>
  </si>
  <si>
    <t>Обеспечение проведения выборов и референдумов</t>
  </si>
  <si>
    <t>Другие вопросы в области охраны окружающей среды</t>
  </si>
  <si>
    <t>1000</t>
  </si>
  <si>
    <t>0905</t>
  </si>
  <si>
    <t>1102</t>
  </si>
  <si>
    <t>0406</t>
  </si>
  <si>
    <t>0600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</si>
  <si>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</si>
  <si>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Среднее профессиональное образование</t>
  </si>
  <si>
    <t>1204</t>
  </si>
  <si>
    <t>0702</t>
  </si>
  <si>
    <t>НАЦИОНАЛЬНАЯ БЕЗОПАСНОСТЬ И ПРАВООХРАНИТЕЛЬНАЯ ДЕЯТЕЛЬНОСТЬ</t>
  </si>
  <si>
    <t>0410</t>
  </si>
  <si>
    <t>1001</t>
  </si>
  <si>
    <t>Мобилизационная подготовка экономики</t>
  </si>
  <si>
    <t>0804</t>
  </si>
  <si>
    <t>0203</t>
  </si>
  <si>
    <t>1103</t>
  </si>
  <si>
    <t>Связь и информатика</t>
  </si>
  <si>
    <t>Судебная система</t>
  </si>
  <si>
    <t>0906</t>
  </si>
  <si>
    <t>Спорт высших достижений</t>
  </si>
  <si>
    <t>КУЛЬТУРА, КИНЕМАТОГРАФИЯ</t>
  </si>
  <si>
    <t>Транспорт</t>
  </si>
  <si>
    <t>0703</t>
  </si>
  <si>
    <t>0407</t>
  </si>
  <si>
    <t>Воспроизводство минерально-сырьевой базы</t>
  </si>
  <si>
    <t>Другие вопросы в области образования</t>
  </si>
  <si>
    <t>Физическая культура</t>
  </si>
  <si>
    <t>0102</t>
  </si>
  <si>
    <t>ФИЗИЧЕСКАЯ КУЛЬТУРА И СПОРТ</t>
  </si>
  <si>
    <t>Профессиональная подготовка, переподготовка и повышение квалификации</t>
  </si>
  <si>
    <t>1002</t>
  </si>
  <si>
    <t>0500</t>
  </si>
  <si>
    <t>Другие вопросы в области здравоохранения</t>
  </si>
  <si>
    <t>Стационарная медицинская помощь</t>
  </si>
  <si>
    <t>0204</t>
  </si>
  <si>
    <t>Коммунальное хозяйство</t>
  </si>
  <si>
    <t>Охрана объектов растительного и животного мира и среды их обитания</t>
  </si>
  <si>
    <t>0310</t>
  </si>
  <si>
    <t>1400</t>
  </si>
  <si>
    <t>0704</t>
  </si>
  <si>
    <t>0103</t>
  </si>
  <si>
    <t>0408</t>
  </si>
  <si>
    <t>Сельское хозяйство и рыболовство</t>
  </si>
  <si>
    <t>0412</t>
  </si>
  <si>
    <t>ЗДРАВООХРАНЕНИЕ</t>
  </si>
  <si>
    <t>Благоустройство</t>
  </si>
  <si>
    <t>Другие вопросы в области культуры, кинематографии</t>
  </si>
  <si>
    <t>СОЦИАЛЬНАЯ ПОЛИТИКА</t>
  </si>
  <si>
    <t>1003</t>
  </si>
  <si>
    <t>0501</t>
  </si>
  <si>
    <t>1401</t>
  </si>
  <si>
    <t>1105</t>
  </si>
  <si>
    <t>0409</t>
  </si>
  <si>
    <t>0603</t>
  </si>
  <si>
    <t>Социальное обеспечение населения</t>
  </si>
  <si>
    <t>0311</t>
  </si>
  <si>
    <t>0705</t>
  </si>
  <si>
    <t>0104</t>
  </si>
  <si>
    <t>Культура</t>
  </si>
  <si>
    <t>0400</t>
  </si>
  <si>
    <t>1300</t>
  </si>
  <si>
    <t>1004</t>
  </si>
  <si>
    <t>0909</t>
  </si>
  <si>
    <t>0502</t>
  </si>
  <si>
    <t>1402</t>
  </si>
  <si>
    <t>0900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</si>
  <si>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</si>
  <si>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0604</t>
  </si>
  <si>
    <t>Охрана семьи и детства</t>
  </si>
  <si>
    <t>Общее образование</t>
  </si>
  <si>
    <t>Миграционная политика</t>
  </si>
  <si>
    <t>0401</t>
  </si>
  <si>
    <t>Прочие межбюджетные трансферты общего характера</t>
  </si>
  <si>
    <t>0105</t>
  </si>
  <si>
    <t>Амбулаторная помощь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</si>
  <si>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</si>
  <si>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</si>
  <si>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0503</t>
  </si>
  <si>
    <t>Иные дотации</t>
  </si>
  <si>
    <t>Скорая медицинская помощь</t>
  </si>
  <si>
    <t>1301</t>
  </si>
  <si>
    <t>Водное хозяйство</t>
  </si>
  <si>
    <t>0605</t>
  </si>
  <si>
    <t>0309</t>
  </si>
  <si>
    <t>Другие общегосударственные вопросы</t>
  </si>
  <si>
    <t>1403</t>
  </si>
  <si>
    <t>0707</t>
  </si>
  <si>
    <t>ОБЩЕГОСУДАРСТВЕННЫЕ ВОПРОСЫ</t>
  </si>
  <si>
    <t>0901</t>
  </si>
  <si>
    <t>СРЕДСТВА МАССОВОЙ ИНФОРМАЦИИ</t>
  </si>
  <si>
    <t>0300</t>
  </si>
  <si>
    <t>0106</t>
  </si>
  <si>
    <t>Дошкольное образование</t>
  </si>
  <si>
    <t>1006</t>
  </si>
  <si>
    <t>1200</t>
  </si>
  <si>
    <t>Общеэкономические вопросы</t>
  </si>
  <si>
    <t>0800</t>
  </si>
  <si>
    <t>Прикладные научные исследования в области охраны окружающей среды</t>
  </si>
  <si>
    <t>0314</t>
  </si>
  <si>
    <t>Пенсионное обеспечение</t>
  </si>
  <si>
    <t>Другие вопросы в области национальной безопасности и правоохранительной деятельности</t>
  </si>
  <si>
    <t>0902</t>
  </si>
  <si>
    <t>Массовый спорт</t>
  </si>
  <si>
    <t>Защита населения и территории от чрезвычайных ситуаций природного и техногенного характера, гражданская оборона</t>
  </si>
  <si>
    <t>Другие вопросы в области социальной политики</t>
  </si>
  <si>
    <t>0107</t>
  </si>
  <si>
    <t>Лесное хозяйство</t>
  </si>
  <si>
    <t>1201</t>
  </si>
  <si>
    <t>Санаторно-оздоровительная помощь</t>
  </si>
  <si>
    <t>Дотации на выравнивание бюджетной обеспеченности субъектов Российской Федерации и муниципальных образований</t>
  </si>
  <si>
    <t>0111</t>
  </si>
  <si>
    <t>Телевидение и радиовещание</t>
  </si>
  <si>
    <t>Дорожное хозяйство (дорожные фонды)</t>
  </si>
  <si>
    <t>0801</t>
  </si>
  <si>
    <t>0505</t>
  </si>
  <si>
    <t>Социальное обслуживание населения</t>
  </si>
  <si>
    <t>Мобилизационная и вневойсковая подготовка</t>
  </si>
  <si>
    <t>ЖИЛИЩНО-КОММУНАЛЬНОЕ ХОЗЯЙСТВО</t>
  </si>
  <si>
    <t>НАЦИОНАЛЬНАЯ ОБОРОНА</t>
  </si>
  <si>
    <t>0200</t>
  </si>
  <si>
    <t>НАЦИОНАЛЬНАЯ ЭКОНОМИКА</t>
  </si>
  <si>
    <t>1100</t>
  </si>
  <si>
    <t>Функционирование высшего должностного лица субъекта Российской Федерации и муниципального образования</t>
  </si>
  <si>
    <t>Обеспечение пожарной безопасности</t>
  </si>
  <si>
    <t>0709</t>
  </si>
  <si>
    <t>1202</t>
  </si>
  <si>
    <t>ОБРАЗОВАНИЕ</t>
  </si>
  <si>
    <t>0700</t>
  </si>
  <si>
    <t>ОХРАНА ОКРУЖАЮЩЕЙ СРЕДЫ</t>
  </si>
  <si>
    <t>0404</t>
  </si>
  <si>
    <t>Резервные фонды</t>
  </si>
  <si>
    <t>Периодическая печать и издательства</t>
  </si>
  <si>
    <t>Другие вопросы в области физической культуры и спорта</t>
  </si>
  <si>
    <t xml:space="preserve"> Наименование </t>
  </si>
  <si>
    <t>Рз Пр</t>
  </si>
  <si>
    <t>ВСЕГО:</t>
  </si>
  <si>
    <t>Процент исполнения к уточненным бюджетным назначениям</t>
  </si>
  <si>
    <t>(в рублях)</t>
  </si>
  <si>
    <t>Экологический контроль</t>
  </si>
  <si>
    <t>0601</t>
  </si>
  <si>
    <t>Дополнительное образование детей</t>
  </si>
  <si>
    <t xml:space="preserve">Молодежная политика </t>
  </si>
  <si>
    <t xml:space="preserve">МЕЖБЮДЖЕТНЫЕ ТРАНСФЕРТЫ ОБЩЕГО ХАРАКТЕРА БЮДЖЕТАМ БЮДЖЕТНОЙ СИСТЕМЫ РОССИЙСКОЙ ФЕДЕРАЦИИ </t>
  </si>
  <si>
    <t>Прикладные научные исследования в области национальной экономики</t>
  </si>
  <si>
    <t>0411</t>
  </si>
  <si>
    <t>Уточненные бюджетные назначения
на 2020 год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</si>
  <si>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</si>
  <si>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</si>
  <si>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Темп роста 2020 к соответствующему периоду 2019, %</t>
  </si>
  <si>
    <t>0802</t>
  </si>
  <si>
    <t>Кинематография</t>
  </si>
  <si>
    <t>Прикладные научные исследования в области жилищно-коммунального хозяйства</t>
  </si>
  <si>
    <t>0504</t>
  </si>
  <si>
    <t>Сведения об исполнении консолидированного бюджета Брянской области за 9 месяцев 2020 года по расходам в разрезе разделов и подразделов классификации расходов в сравнении с соответствующим периодом 2019 года</t>
  </si>
  <si>
    <t>Кассовое исполнение
за 9 месяцев
2019 года</t>
  </si>
  <si>
    <t>Кассовое исполнение
за 9 месяцев
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</si>
</sst>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</font>
    <font>
      <sz val="8"/>
      <name val="Arial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</font>
    <font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" fontId="6" fillId="0" borderId="7">
      <alignment horizontal="right"/>
    </xf>
    <xf numFmtId="4" fontId="6" fillId="0" borderId="9">
      <alignment horizontal="right" shrinkToFit="1"/>
    </xf>
  </cellStyleXfs>
  <cellXfs count="33">
    <xf numFmtId="0" fontId="0" fillId="0" borderId="0" xfId="0" applyBorder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4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8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right" vertical="center"/>
    </xf>
  </cellXfs>
  <cellStyles count="3">
    <cellStyle name="xl45" xfId="2"/>
    <cellStyle name="xl9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6"/>
  <sheetViews>
    <sheetView tabSelected="1" view="pageBreakPreview" zoomScaleNormal="100" zoomScaleSheetLayoutView="100" workbookViewId="0">
      <selection activeCell="D83" sqref="D83"/>
    </sheetView>
  </sheetViews>
  <sheetFormatPr defaultRowHeight="14.4" x14ac:dyDescent="0.3"/>
  <cols>
    <col min="1" max="1" width="58.6640625" customWidth="1"/>
    <col min="2" max="2" width="7.21875" customWidth="1"/>
    <col min="3" max="3" width="18.21875" style="16" customWidth="1"/>
    <col min="4" max="5" width="18.33203125" customWidth="1"/>
    <col min="6" max="6" width="13.88671875" customWidth="1"/>
    <col min="7" max="7" width="12.6640625" customWidth="1"/>
  </cols>
  <sheetData>
    <row r="1" spans="1:7" x14ac:dyDescent="0.3">
      <c r="A1" s="31"/>
      <c r="B1" s="31"/>
      <c r="C1" s="31"/>
      <c r="D1" s="31"/>
      <c r="E1" s="31"/>
    </row>
    <row r="2" spans="1:7" s="3" customFormat="1" ht="43.2" customHeight="1" x14ac:dyDescent="0.3">
      <c r="A2" s="24" t="s">
        <v>165</v>
      </c>
      <c r="B2" s="24"/>
      <c r="C2" s="24"/>
      <c r="D2" s="24"/>
      <c r="E2" s="24"/>
      <c r="F2" s="24"/>
      <c r="G2" s="24"/>
    </row>
    <row r="3" spans="1:7" s="3" customFormat="1" ht="15.6" x14ac:dyDescent="0.3">
      <c r="A3" s="4"/>
      <c r="B3" s="4"/>
      <c r="C3" s="4"/>
      <c r="D3" s="32"/>
      <c r="E3" s="32"/>
      <c r="F3" s="25" t="s">
        <v>149</v>
      </c>
      <c r="G3" s="25"/>
    </row>
    <row r="4" spans="1:7" s="3" customFormat="1" ht="22.5" customHeight="1" x14ac:dyDescent="0.3">
      <c r="A4" s="28" t="s">
        <v>145</v>
      </c>
      <c r="B4" s="28" t="s">
        <v>146</v>
      </c>
      <c r="C4" s="21" t="s">
        <v>166</v>
      </c>
      <c r="D4" s="21" t="s">
        <v>157</v>
      </c>
      <c r="E4" s="21" t="s">
        <v>167</v>
      </c>
      <c r="F4" s="21" t="s">
        <v>148</v>
      </c>
      <c r="G4" s="21" t="s">
        <v>160</v>
      </c>
    </row>
    <row r="5" spans="1:7" s="3" customFormat="1" ht="35.4" customHeight="1" x14ac:dyDescent="0.3">
      <c r="A5" s="29"/>
      <c r="B5" s="29"/>
      <c r="C5" s="22"/>
      <c r="D5" s="22"/>
      <c r="E5" s="22"/>
      <c r="F5" s="22"/>
      <c r="G5" s="22"/>
    </row>
    <row r="6" spans="1:7" s="3" customFormat="1" ht="39.6" customHeight="1" x14ac:dyDescent="0.3">
      <c r="A6" s="30"/>
      <c r="B6" s="30"/>
      <c r="C6" s="23"/>
      <c r="D6" s="23"/>
      <c r="E6" s="23"/>
      <c r="F6" s="23"/>
      <c r="G6" s="23"/>
    </row>
    <row r="7" spans="1:7" ht="18" customHeight="1" x14ac:dyDescent="0.3">
      <c r="A7" s="10" t="s">
        <v>99</v>
      </c>
      <c r="B7" s="11" t="s">
        <v>6</v>
      </c>
      <c r="C7" s="5">
        <f>C8+C9+C10+C11+C12+C13+C14+C15</f>
        <v>2511634134.29</v>
      </c>
      <c r="D7" s="5">
        <f>D8+D9+D10+D11+D12+D13+D14+D15</f>
        <v>4366124185.9399996</v>
      </c>
      <c r="E7" s="5">
        <f>E8+E9+E10+E11+E12+E13+E14+E15</f>
        <v>2850403156.6300001</v>
      </c>
      <c r="F7" s="6">
        <f>E7/D7*100</f>
        <v>65.284518608265969</v>
      </c>
      <c r="G7" s="6">
        <f>E7/C7*100</f>
        <v>113.48799244742567</v>
      </c>
    </row>
    <row r="8" spans="1:7" ht="31.2" x14ac:dyDescent="0.3">
      <c r="A8" s="9" t="s">
        <v>134</v>
      </c>
      <c r="B8" s="12" t="s">
        <v>39</v>
      </c>
      <c r="C8" s="13">
        <v>73824727.569999993</v>
      </c>
      <c r="D8" s="13">
        <v>57468527.090000004</v>
      </c>
      <c r="E8" s="13">
        <v>38736888.149999999</v>
      </c>
      <c r="F8" s="7">
        <f t="shared" ref="F8:F75" si="0">E8/D8*100</f>
        <v>67.405395807926553</v>
      </c>
      <c r="G8" s="7">
        <f t="shared" ref="G8:G73" si="1">E8/C8*100</f>
        <v>52.471427155989169</v>
      </c>
    </row>
    <row r="9" spans="1:7" ht="50.4" customHeight="1" x14ac:dyDescent="0.3">
      <c r="A9" s="9" t="s">
        <v>87</v>
      </c>
      <c r="B9" s="12" t="s">
        <v>52</v>
      </c>
      <c r="C9" s="13">
        <v>153306564.97</v>
      </c>
      <c r="D9" s="13">
        <v>241867242.83000001</v>
      </c>
      <c r="E9" s="13">
        <v>159138456.41999999</v>
      </c>
      <c r="F9" s="7">
        <f t="shared" si="0"/>
        <v>65.795787208709697</v>
      </c>
      <c r="G9" s="7">
        <f t="shared" si="1"/>
        <v>103.80407156806444</v>
      </c>
    </row>
    <row r="10" spans="1:7" ht="51" customHeight="1" x14ac:dyDescent="0.3">
      <c r="A10" s="9" t="s">
        <v>17</v>
      </c>
      <c r="B10" s="12" t="s">
        <v>69</v>
      </c>
      <c r="C10" s="13">
        <v>928951503.57000005</v>
      </c>
      <c r="D10" s="13">
        <v>1548595005.6400001</v>
      </c>
      <c r="E10" s="13">
        <v>1019847129.47</v>
      </c>
      <c r="F10" s="7">
        <f t="shared" si="0"/>
        <v>65.856284293550317</v>
      </c>
      <c r="G10" s="7">
        <f t="shared" si="1"/>
        <v>109.7847546993233</v>
      </c>
    </row>
    <row r="11" spans="1:7" ht="15.6" x14ac:dyDescent="0.3">
      <c r="A11" s="9" t="s">
        <v>29</v>
      </c>
      <c r="B11" s="12" t="s">
        <v>85</v>
      </c>
      <c r="C11" s="13">
        <v>164820780.34999999</v>
      </c>
      <c r="D11" s="13">
        <v>270840002.83999997</v>
      </c>
      <c r="E11" s="13">
        <v>163691654.05000001</v>
      </c>
      <c r="F11" s="7">
        <f t="shared" si="0"/>
        <v>60.438506990675833</v>
      </c>
      <c r="G11" s="7">
        <f t="shared" si="1"/>
        <v>99.314936928703858</v>
      </c>
    </row>
    <row r="12" spans="1:7" ht="46.8" x14ac:dyDescent="0.3">
      <c r="A12" s="9" t="s">
        <v>78</v>
      </c>
      <c r="B12" s="12" t="s">
        <v>103</v>
      </c>
      <c r="C12" s="13">
        <v>268129061.97999999</v>
      </c>
      <c r="D12" s="13">
        <v>423079233.97000003</v>
      </c>
      <c r="E12" s="13">
        <v>287170192.55000001</v>
      </c>
      <c r="F12" s="7">
        <f t="shared" si="0"/>
        <v>67.876220218920707</v>
      </c>
      <c r="G12" s="7">
        <f t="shared" si="1"/>
        <v>107.10147957457157</v>
      </c>
    </row>
    <row r="13" spans="1:7" ht="15.6" x14ac:dyDescent="0.3">
      <c r="A13" s="9" t="s">
        <v>10</v>
      </c>
      <c r="B13" s="12" t="s">
        <v>117</v>
      </c>
      <c r="C13" s="13">
        <v>167056553.06</v>
      </c>
      <c r="D13" s="13">
        <v>280509926</v>
      </c>
      <c r="E13" s="13">
        <v>268798941.55000001</v>
      </c>
      <c r="F13" s="7">
        <f t="shared" si="0"/>
        <v>95.825108716473721</v>
      </c>
      <c r="G13" s="7">
        <f t="shared" si="1"/>
        <v>160.90296167756929</v>
      </c>
    </row>
    <row r="14" spans="1:7" ht="15.6" x14ac:dyDescent="0.3">
      <c r="A14" s="9" t="s">
        <v>142</v>
      </c>
      <c r="B14" s="12" t="s">
        <v>122</v>
      </c>
      <c r="C14" s="13">
        <v>0</v>
      </c>
      <c r="D14" s="13">
        <v>86145717.989999995</v>
      </c>
      <c r="E14" s="13">
        <v>0</v>
      </c>
      <c r="F14" s="7">
        <f t="shared" si="0"/>
        <v>0</v>
      </c>
      <c r="G14" s="7"/>
    </row>
    <row r="15" spans="1:7" ht="15.6" x14ac:dyDescent="0.3">
      <c r="A15" s="9" t="s">
        <v>96</v>
      </c>
      <c r="B15" s="12" t="s">
        <v>8</v>
      </c>
      <c r="C15" s="13">
        <v>755544942.78999996</v>
      </c>
      <c r="D15" s="13">
        <v>1457618529.5799999</v>
      </c>
      <c r="E15" s="13">
        <v>913019894.44000006</v>
      </c>
      <c r="F15" s="7">
        <f t="shared" si="0"/>
        <v>62.637780455705297</v>
      </c>
      <c r="G15" s="7">
        <f t="shared" si="1"/>
        <v>120.84256577358489</v>
      </c>
    </row>
    <row r="16" spans="1:7" ht="15.6" x14ac:dyDescent="0.3">
      <c r="A16" s="10" t="s">
        <v>130</v>
      </c>
      <c r="B16" s="11" t="s">
        <v>131</v>
      </c>
      <c r="C16" s="5">
        <f>C17+C18</f>
        <v>63036779.200000003</v>
      </c>
      <c r="D16" s="5">
        <f>D17+D18</f>
        <v>171351347.28</v>
      </c>
      <c r="E16" s="5">
        <f>E17+E18</f>
        <v>118553314.03</v>
      </c>
      <c r="F16" s="6">
        <f t="shared" si="0"/>
        <v>69.187266929553616</v>
      </c>
      <c r="G16" s="6">
        <f t="shared" si="1"/>
        <v>188.07006883054709</v>
      </c>
    </row>
    <row r="17" spans="1:7" ht="15.6" x14ac:dyDescent="0.3">
      <c r="A17" s="9" t="s">
        <v>128</v>
      </c>
      <c r="B17" s="12" t="s">
        <v>26</v>
      </c>
      <c r="C17" s="13">
        <v>20572815.760000002</v>
      </c>
      <c r="D17" s="13">
        <v>30531800</v>
      </c>
      <c r="E17" s="13">
        <v>19471073.649999999</v>
      </c>
      <c r="F17" s="7">
        <f t="shared" si="0"/>
        <v>63.773094445790946</v>
      </c>
      <c r="G17" s="7">
        <f t="shared" si="1"/>
        <v>94.644670312256736</v>
      </c>
    </row>
    <row r="18" spans="1:7" ht="15.6" x14ac:dyDescent="0.3">
      <c r="A18" s="9" t="s">
        <v>24</v>
      </c>
      <c r="B18" s="12" t="s">
        <v>46</v>
      </c>
      <c r="C18" s="13">
        <v>42463963.439999998</v>
      </c>
      <c r="D18" s="13">
        <v>140819547.28</v>
      </c>
      <c r="E18" s="13">
        <v>99082240.379999995</v>
      </c>
      <c r="F18" s="7">
        <f t="shared" si="0"/>
        <v>70.361141115578789</v>
      </c>
      <c r="G18" s="7">
        <f t="shared" si="1"/>
        <v>233.33253034658324</v>
      </c>
    </row>
    <row r="19" spans="1:7" ht="31.2" x14ac:dyDescent="0.3">
      <c r="A19" s="10" t="s">
        <v>21</v>
      </c>
      <c r="B19" s="11" t="s">
        <v>102</v>
      </c>
      <c r="C19" s="5">
        <f>C20+C21+C22+C23</f>
        <v>468287783.09000003</v>
      </c>
      <c r="D19" s="5">
        <f>D20+D21+D22+D23</f>
        <v>1130902800.8600001</v>
      </c>
      <c r="E19" s="5">
        <f>E20+E21+E22+E23</f>
        <v>657768560.77999997</v>
      </c>
      <c r="F19" s="6">
        <f t="shared" si="0"/>
        <v>58.163138359883526</v>
      </c>
      <c r="G19" s="6">
        <f t="shared" si="1"/>
        <v>140.46246443580264</v>
      </c>
    </row>
    <row r="20" spans="1:7" ht="33.6" customHeight="1" x14ac:dyDescent="0.3">
      <c r="A20" s="9" t="s">
        <v>115</v>
      </c>
      <c r="B20" s="12" t="s">
        <v>95</v>
      </c>
      <c r="C20" s="13">
        <v>125245148.73</v>
      </c>
      <c r="D20" s="13">
        <v>234456074.66999999</v>
      </c>
      <c r="E20" s="13">
        <v>150684505.47999999</v>
      </c>
      <c r="F20" s="7">
        <f t="shared" si="0"/>
        <v>64.269823544598026</v>
      </c>
      <c r="G20" s="7">
        <f t="shared" si="1"/>
        <v>120.31165039760656</v>
      </c>
    </row>
    <row r="21" spans="1:7" ht="15.6" x14ac:dyDescent="0.3">
      <c r="A21" s="9" t="s">
        <v>135</v>
      </c>
      <c r="B21" s="12" t="s">
        <v>49</v>
      </c>
      <c r="C21" s="13">
        <v>258762525.83000001</v>
      </c>
      <c r="D21" s="13">
        <v>549243035.44000006</v>
      </c>
      <c r="E21" s="13">
        <v>388254489.48000002</v>
      </c>
      <c r="F21" s="7">
        <f t="shared" si="0"/>
        <v>70.689014594234834</v>
      </c>
      <c r="G21" s="7">
        <f t="shared" si="1"/>
        <v>150.04278082177663</v>
      </c>
    </row>
    <row r="22" spans="1:7" ht="15.6" x14ac:dyDescent="0.3">
      <c r="A22" s="9" t="s">
        <v>82</v>
      </c>
      <c r="B22" s="12" t="s">
        <v>67</v>
      </c>
      <c r="C22" s="13">
        <v>3835000</v>
      </c>
      <c r="D22" s="13">
        <v>3900000</v>
      </c>
      <c r="E22" s="13">
        <v>1270000</v>
      </c>
      <c r="F22" s="7">
        <f t="shared" si="0"/>
        <v>32.564102564102562</v>
      </c>
      <c r="G22" s="7">
        <f t="shared" si="1"/>
        <v>33.116036505867015</v>
      </c>
    </row>
    <row r="23" spans="1:7" ht="31.2" x14ac:dyDescent="0.3">
      <c r="A23" s="9" t="s">
        <v>112</v>
      </c>
      <c r="B23" s="12" t="s">
        <v>110</v>
      </c>
      <c r="C23" s="13">
        <v>80445108.530000001</v>
      </c>
      <c r="D23" s="13">
        <v>343303690.75</v>
      </c>
      <c r="E23" s="13">
        <v>117559565.81999999</v>
      </c>
      <c r="F23" s="7">
        <f t="shared" si="0"/>
        <v>34.243606750388537</v>
      </c>
      <c r="G23" s="7">
        <f t="shared" si="1"/>
        <v>146.13637543438588</v>
      </c>
    </row>
    <row r="24" spans="1:7" ht="15.6" x14ac:dyDescent="0.3">
      <c r="A24" s="10" t="s">
        <v>132</v>
      </c>
      <c r="B24" s="11" t="s">
        <v>71</v>
      </c>
      <c r="C24" s="5">
        <f>C25+C26+C27+C28+C29+C30+C31+C32+C33+C34</f>
        <v>14079358528.040001</v>
      </c>
      <c r="D24" s="5">
        <f>D25+D26+D27+D28+D29+D30+D31+D32+D33+D34</f>
        <v>23333284207.720001</v>
      </c>
      <c r="E24" s="5">
        <f>E25+E26+E27+E28+E29+E30+E31+E32+E33+E34</f>
        <v>14461023894.59</v>
      </c>
      <c r="F24" s="6">
        <f t="shared" si="0"/>
        <v>61.975947174232147</v>
      </c>
      <c r="G24" s="6">
        <f t="shared" si="1"/>
        <v>102.71081502605313</v>
      </c>
    </row>
    <row r="25" spans="1:7" ht="15.6" x14ac:dyDescent="0.3">
      <c r="A25" s="9" t="s">
        <v>107</v>
      </c>
      <c r="B25" s="12" t="s">
        <v>83</v>
      </c>
      <c r="C25" s="13">
        <v>161968133.69999999</v>
      </c>
      <c r="D25" s="13">
        <v>283389850.68000001</v>
      </c>
      <c r="E25" s="13">
        <v>166956191.31</v>
      </c>
      <c r="F25" s="7">
        <f t="shared" si="0"/>
        <v>58.913962835784361</v>
      </c>
      <c r="G25" s="7">
        <f t="shared" si="1"/>
        <v>103.07965369239788</v>
      </c>
    </row>
    <row r="26" spans="1:7" ht="15.6" x14ac:dyDescent="0.3">
      <c r="A26" s="9" t="s">
        <v>36</v>
      </c>
      <c r="B26" s="12" t="s">
        <v>141</v>
      </c>
      <c r="C26" s="13">
        <v>180000</v>
      </c>
      <c r="D26" s="13">
        <v>180000</v>
      </c>
      <c r="E26" s="13">
        <v>180000</v>
      </c>
      <c r="F26" s="7">
        <f t="shared" si="0"/>
        <v>100</v>
      </c>
      <c r="G26" s="7">
        <f t="shared" si="1"/>
        <v>100</v>
      </c>
    </row>
    <row r="27" spans="1:7" ht="15.6" x14ac:dyDescent="0.3">
      <c r="A27" s="9" t="s">
        <v>54</v>
      </c>
      <c r="B27" s="12" t="s">
        <v>2</v>
      </c>
      <c r="C27" s="13">
        <v>8045577002.21</v>
      </c>
      <c r="D27" s="13">
        <v>11370591146.610001</v>
      </c>
      <c r="E27" s="13">
        <v>7053938186.6599998</v>
      </c>
      <c r="F27" s="7">
        <f t="shared" si="0"/>
        <v>62.036688292701861</v>
      </c>
      <c r="G27" s="7">
        <f t="shared" si="1"/>
        <v>87.674733393545154</v>
      </c>
    </row>
    <row r="28" spans="1:7" ht="15.6" x14ac:dyDescent="0.3">
      <c r="A28" s="9" t="s">
        <v>93</v>
      </c>
      <c r="B28" s="12" t="s">
        <v>15</v>
      </c>
      <c r="C28" s="13">
        <v>10443645.76</v>
      </c>
      <c r="D28" s="13">
        <v>54014335.899999999</v>
      </c>
      <c r="E28" s="13">
        <v>10988220.59</v>
      </c>
      <c r="F28" s="7">
        <f t="shared" si="0"/>
        <v>20.343155954639812</v>
      </c>
      <c r="G28" s="7">
        <f t="shared" si="1"/>
        <v>105.21441307484562</v>
      </c>
    </row>
    <row r="29" spans="1:7" ht="15.6" x14ac:dyDescent="0.3">
      <c r="A29" s="9" t="s">
        <v>118</v>
      </c>
      <c r="B29" s="12" t="s">
        <v>35</v>
      </c>
      <c r="C29" s="13">
        <v>336952339.58999997</v>
      </c>
      <c r="D29" s="13">
        <v>537089694</v>
      </c>
      <c r="E29" s="13">
        <v>374458743.56999999</v>
      </c>
      <c r="F29" s="7">
        <f t="shared" si="0"/>
        <v>69.71996442180847</v>
      </c>
      <c r="G29" s="7">
        <f t="shared" si="1"/>
        <v>111.13107094778965</v>
      </c>
    </row>
    <row r="30" spans="1:7" ht="15.6" x14ac:dyDescent="0.3">
      <c r="A30" s="9" t="s">
        <v>33</v>
      </c>
      <c r="B30" s="12" t="s">
        <v>53</v>
      </c>
      <c r="C30" s="13">
        <v>596024220.46000004</v>
      </c>
      <c r="D30" s="13">
        <v>997065636.85000002</v>
      </c>
      <c r="E30" s="13">
        <v>694424689.88</v>
      </c>
      <c r="F30" s="7">
        <f t="shared" si="0"/>
        <v>69.646838103244164</v>
      </c>
      <c r="G30" s="7">
        <f t="shared" si="1"/>
        <v>116.50947495792308</v>
      </c>
    </row>
    <row r="31" spans="1:7" ht="15.6" x14ac:dyDescent="0.3">
      <c r="A31" s="9" t="s">
        <v>124</v>
      </c>
      <c r="B31" s="12" t="s">
        <v>64</v>
      </c>
      <c r="C31" s="13">
        <v>4510478845.5100002</v>
      </c>
      <c r="D31" s="13">
        <v>9103703684.2299995</v>
      </c>
      <c r="E31" s="13">
        <v>5499431333.9099998</v>
      </c>
      <c r="F31" s="7">
        <f t="shared" si="0"/>
        <v>60.408725115212789</v>
      </c>
      <c r="G31" s="7">
        <f t="shared" si="1"/>
        <v>121.92566515159386</v>
      </c>
    </row>
    <row r="32" spans="1:7" ht="15.6" x14ac:dyDescent="0.3">
      <c r="A32" s="9" t="s">
        <v>28</v>
      </c>
      <c r="B32" s="12" t="s">
        <v>22</v>
      </c>
      <c r="C32" s="13">
        <v>7255836</v>
      </c>
      <c r="D32" s="13">
        <v>68741825</v>
      </c>
      <c r="E32" s="13">
        <v>11339606.5</v>
      </c>
      <c r="F32" s="7">
        <f t="shared" si="0"/>
        <v>16.495934607496963</v>
      </c>
      <c r="G32" s="7">
        <f t="shared" si="1"/>
        <v>156.2825634427239</v>
      </c>
    </row>
    <row r="33" spans="1:7" s="15" customFormat="1" ht="31.2" x14ac:dyDescent="0.3">
      <c r="A33" s="9" t="s">
        <v>155</v>
      </c>
      <c r="B33" s="12" t="s">
        <v>156</v>
      </c>
      <c r="C33" s="13">
        <v>29700</v>
      </c>
      <c r="D33" s="13">
        <v>99000</v>
      </c>
      <c r="E33" s="13">
        <v>0</v>
      </c>
      <c r="F33" s="7">
        <f t="shared" si="0"/>
        <v>0</v>
      </c>
      <c r="G33" s="7"/>
    </row>
    <row r="34" spans="1:7" ht="15.6" x14ac:dyDescent="0.3">
      <c r="A34" s="9" t="s">
        <v>9</v>
      </c>
      <c r="B34" s="12" t="s">
        <v>55</v>
      </c>
      <c r="C34" s="13">
        <v>410448804.81</v>
      </c>
      <c r="D34" s="13">
        <v>918409034.45000005</v>
      </c>
      <c r="E34" s="13">
        <v>649306922.16999996</v>
      </c>
      <c r="F34" s="7">
        <f t="shared" si="0"/>
        <v>70.699100053914975</v>
      </c>
      <c r="G34" s="7">
        <f t="shared" si="1"/>
        <v>158.19437517197042</v>
      </c>
    </row>
    <row r="35" spans="1:7" ht="15.6" x14ac:dyDescent="0.3">
      <c r="A35" s="10" t="s">
        <v>129</v>
      </c>
      <c r="B35" s="11" t="s">
        <v>43</v>
      </c>
      <c r="C35" s="5">
        <f>C36+C37+C38+C39+C40</f>
        <v>1383572612.6799998</v>
      </c>
      <c r="D35" s="5">
        <f>D36+D37+D38+D40</f>
        <v>3042721861.6999998</v>
      </c>
      <c r="E35" s="5">
        <f>E36+E37+E38+E40</f>
        <v>1271343124.3200002</v>
      </c>
      <c r="F35" s="6">
        <f t="shared" si="0"/>
        <v>41.783087055143703</v>
      </c>
      <c r="G35" s="6">
        <f t="shared" si="1"/>
        <v>91.888428020947202</v>
      </c>
    </row>
    <row r="36" spans="1:7" ht="15.6" x14ac:dyDescent="0.3">
      <c r="A36" s="9" t="s">
        <v>7</v>
      </c>
      <c r="B36" s="12" t="s">
        <v>61</v>
      </c>
      <c r="C36" s="13">
        <v>91790142.090000004</v>
      </c>
      <c r="D36" s="13">
        <v>218980835.84</v>
      </c>
      <c r="E36" s="13">
        <v>85024627.799999997</v>
      </c>
      <c r="F36" s="7">
        <f t="shared" si="0"/>
        <v>38.827428653219627</v>
      </c>
      <c r="G36" s="7">
        <f t="shared" si="1"/>
        <v>92.629367232740051</v>
      </c>
    </row>
    <row r="37" spans="1:7" ht="15.6" x14ac:dyDescent="0.3">
      <c r="A37" s="9" t="s">
        <v>47</v>
      </c>
      <c r="B37" s="12" t="s">
        <v>75</v>
      </c>
      <c r="C37" s="13">
        <v>489749588.14999998</v>
      </c>
      <c r="D37" s="13">
        <v>1081951807.1199999</v>
      </c>
      <c r="E37" s="13">
        <v>334121830.06</v>
      </c>
      <c r="F37" s="7">
        <f t="shared" si="0"/>
        <v>30.881396737012185</v>
      </c>
      <c r="G37" s="7">
        <f t="shared" si="1"/>
        <v>68.222993575579181</v>
      </c>
    </row>
    <row r="38" spans="1:7" ht="15.6" x14ac:dyDescent="0.3">
      <c r="A38" s="9" t="s">
        <v>57</v>
      </c>
      <c r="B38" s="12" t="s">
        <v>89</v>
      </c>
      <c r="C38" s="13">
        <v>726942427.88</v>
      </c>
      <c r="D38" s="13">
        <v>1427563949.8900001</v>
      </c>
      <c r="E38" s="13">
        <v>747327768.07000005</v>
      </c>
      <c r="F38" s="7">
        <f t="shared" si="0"/>
        <v>52.349862724369359</v>
      </c>
      <c r="G38" s="7">
        <f t="shared" si="1"/>
        <v>102.80425786254494</v>
      </c>
    </row>
    <row r="39" spans="1:7" s="18" customFormat="1" ht="31.2" x14ac:dyDescent="0.3">
      <c r="A39" s="9" t="s">
        <v>163</v>
      </c>
      <c r="B39" s="12" t="s">
        <v>164</v>
      </c>
      <c r="C39" s="13">
        <v>28500</v>
      </c>
      <c r="D39" s="13">
        <v>0</v>
      </c>
      <c r="E39" s="13">
        <v>0</v>
      </c>
      <c r="F39" s="7"/>
      <c r="G39" s="7">
        <f t="shared" si="1"/>
        <v>0</v>
      </c>
    </row>
    <row r="40" spans="1:7" ht="31.2" x14ac:dyDescent="0.3">
      <c r="A40" s="9" t="s">
        <v>3</v>
      </c>
      <c r="B40" s="12" t="s">
        <v>126</v>
      </c>
      <c r="C40" s="13">
        <v>75061954.560000002</v>
      </c>
      <c r="D40" s="13">
        <v>314225268.85000002</v>
      </c>
      <c r="E40" s="13">
        <v>104868898.39</v>
      </c>
      <c r="F40" s="7">
        <f t="shared" si="0"/>
        <v>33.373795421927284</v>
      </c>
      <c r="G40" s="7">
        <f t="shared" si="1"/>
        <v>139.70978907320369</v>
      </c>
    </row>
    <row r="41" spans="1:7" ht="15.6" x14ac:dyDescent="0.3">
      <c r="A41" s="10" t="s">
        <v>140</v>
      </c>
      <c r="B41" s="11" t="s">
        <v>16</v>
      </c>
      <c r="C41" s="5">
        <f>C42+C43+C44+C45</f>
        <v>36991756.769999996</v>
      </c>
      <c r="D41" s="5">
        <f>D42+D43+D44+D45</f>
        <v>29567526.16</v>
      </c>
      <c r="E41" s="5">
        <f>E42+E43+E44+E45</f>
        <v>17841983.170000002</v>
      </c>
      <c r="F41" s="6">
        <f t="shared" si="0"/>
        <v>60.343172010573113</v>
      </c>
      <c r="G41" s="6">
        <f t="shared" si="1"/>
        <v>48.232321814112112</v>
      </c>
    </row>
    <row r="42" spans="1:7" s="14" customFormat="1" ht="15.6" x14ac:dyDescent="0.3">
      <c r="A42" s="9" t="s">
        <v>150</v>
      </c>
      <c r="B42" s="12" t="s">
        <v>151</v>
      </c>
      <c r="C42" s="13">
        <v>2743.58</v>
      </c>
      <c r="D42" s="13">
        <v>0</v>
      </c>
      <c r="E42" s="13">
        <v>0</v>
      </c>
      <c r="F42" s="7"/>
      <c r="G42" s="7"/>
    </row>
    <row r="43" spans="1:7" ht="31.2" x14ac:dyDescent="0.3">
      <c r="A43" s="9" t="s">
        <v>48</v>
      </c>
      <c r="B43" s="12" t="s">
        <v>65</v>
      </c>
      <c r="C43" s="13">
        <v>51868</v>
      </c>
      <c r="D43" s="13">
        <v>51900</v>
      </c>
      <c r="E43" s="13">
        <v>51900</v>
      </c>
      <c r="F43" s="7">
        <f t="shared" si="0"/>
        <v>100</v>
      </c>
      <c r="G43" s="7">
        <f t="shared" si="1"/>
        <v>100.06169507210612</v>
      </c>
    </row>
    <row r="44" spans="1:7" ht="31.2" x14ac:dyDescent="0.3">
      <c r="A44" s="9" t="s">
        <v>109</v>
      </c>
      <c r="B44" s="12" t="s">
        <v>79</v>
      </c>
      <c r="C44" s="13">
        <v>0</v>
      </c>
      <c r="D44" s="13">
        <v>290000</v>
      </c>
      <c r="E44" s="13">
        <v>0</v>
      </c>
      <c r="F44" s="7">
        <f t="shared" si="0"/>
        <v>0</v>
      </c>
      <c r="G44" s="7"/>
    </row>
    <row r="45" spans="1:7" ht="15.6" x14ac:dyDescent="0.3">
      <c r="A45" s="9" t="s">
        <v>11</v>
      </c>
      <c r="B45" s="12" t="s">
        <v>94</v>
      </c>
      <c r="C45" s="13">
        <v>36937145.189999998</v>
      </c>
      <c r="D45" s="13">
        <v>29225626.16</v>
      </c>
      <c r="E45" s="13">
        <v>17790083.170000002</v>
      </c>
      <c r="F45" s="7">
        <f t="shared" si="0"/>
        <v>60.871521015856324</v>
      </c>
      <c r="G45" s="7">
        <f t="shared" si="1"/>
        <v>48.163124352166541</v>
      </c>
    </row>
    <row r="46" spans="1:7" ht="15.6" x14ac:dyDescent="0.3">
      <c r="A46" s="10" t="s">
        <v>138</v>
      </c>
      <c r="B46" s="11" t="s">
        <v>139</v>
      </c>
      <c r="C46" s="5">
        <f>C47+C48+C49+C50+C51+C52+C53</f>
        <v>12221043073.789999</v>
      </c>
      <c r="D46" s="5">
        <f>D47+D48+D49+D50+D51+D52+D53</f>
        <v>20914023938.360001</v>
      </c>
      <c r="E46" s="5">
        <f>E47+E48+E49+E50+E51+E52+E53</f>
        <v>12930155912.130001</v>
      </c>
      <c r="F46" s="6">
        <f t="shared" si="0"/>
        <v>61.825289816245352</v>
      </c>
      <c r="G46" s="6">
        <f t="shared" si="1"/>
        <v>105.80239210399978</v>
      </c>
    </row>
    <row r="47" spans="1:7" ht="15.6" x14ac:dyDescent="0.3">
      <c r="A47" s="9" t="s">
        <v>104</v>
      </c>
      <c r="B47" s="12" t="s">
        <v>5</v>
      </c>
      <c r="C47" s="13">
        <v>3206590419.1399999</v>
      </c>
      <c r="D47" s="13">
        <v>4935879218.5900002</v>
      </c>
      <c r="E47" s="13">
        <v>3146375696.3600001</v>
      </c>
      <c r="F47" s="7">
        <f t="shared" si="0"/>
        <v>63.744989636492853</v>
      </c>
      <c r="G47" s="7">
        <f t="shared" si="1"/>
        <v>98.122157341312416</v>
      </c>
    </row>
    <row r="48" spans="1:7" ht="15.6" x14ac:dyDescent="0.3">
      <c r="A48" s="9" t="s">
        <v>81</v>
      </c>
      <c r="B48" s="12" t="s">
        <v>20</v>
      </c>
      <c r="C48" s="13">
        <v>5814961446.7700005</v>
      </c>
      <c r="D48" s="13">
        <v>9730293713.6900005</v>
      </c>
      <c r="E48" s="13">
        <v>6414164966.3800001</v>
      </c>
      <c r="F48" s="7">
        <f t="shared" si="0"/>
        <v>65.91954112706398</v>
      </c>
      <c r="G48" s="7">
        <f t="shared" si="1"/>
        <v>110.30451405559766</v>
      </c>
    </row>
    <row r="49" spans="1:7" ht="15.6" x14ac:dyDescent="0.3">
      <c r="A49" s="9" t="s">
        <v>152</v>
      </c>
      <c r="B49" s="12" t="s">
        <v>34</v>
      </c>
      <c r="C49" s="13">
        <v>921765962.48000002</v>
      </c>
      <c r="D49" s="13">
        <v>1859166138.3199999</v>
      </c>
      <c r="E49" s="13">
        <v>1099372848.22</v>
      </c>
      <c r="F49" s="7">
        <f t="shared" si="0"/>
        <v>59.132576995696972</v>
      </c>
      <c r="G49" s="7">
        <f t="shared" si="1"/>
        <v>119.26811066684984</v>
      </c>
    </row>
    <row r="50" spans="1:7" ht="15.6" x14ac:dyDescent="0.3">
      <c r="A50" s="9" t="s">
        <v>18</v>
      </c>
      <c r="B50" s="12" t="s">
        <v>51</v>
      </c>
      <c r="C50" s="13">
        <v>1214030872.4400001</v>
      </c>
      <c r="D50" s="13">
        <v>1699080456.1099999</v>
      </c>
      <c r="E50" s="13">
        <v>1272660275.6099999</v>
      </c>
      <c r="F50" s="7">
        <f t="shared" si="0"/>
        <v>74.902884735883674</v>
      </c>
      <c r="G50" s="7">
        <f t="shared" si="1"/>
        <v>104.82931731811436</v>
      </c>
    </row>
    <row r="51" spans="1:7" ht="31.2" x14ac:dyDescent="0.3">
      <c r="A51" s="9" t="s">
        <v>41</v>
      </c>
      <c r="B51" s="12" t="s">
        <v>68</v>
      </c>
      <c r="C51" s="13">
        <v>35730383.649999999</v>
      </c>
      <c r="D51" s="13">
        <v>41471725.640000001</v>
      </c>
      <c r="E51" s="13">
        <v>29706437.600000001</v>
      </c>
      <c r="F51" s="7">
        <f t="shared" si="0"/>
        <v>71.630579971207581</v>
      </c>
      <c r="G51" s="7">
        <f t="shared" si="1"/>
        <v>83.140550325437118</v>
      </c>
    </row>
    <row r="52" spans="1:7" ht="15.6" x14ac:dyDescent="0.3">
      <c r="A52" s="9" t="s">
        <v>153</v>
      </c>
      <c r="B52" s="12" t="s">
        <v>98</v>
      </c>
      <c r="C52" s="13">
        <v>253865209.97</v>
      </c>
      <c r="D52" s="13">
        <v>352029872.63</v>
      </c>
      <c r="E52" s="13">
        <v>132433580.95</v>
      </c>
      <c r="F52" s="7">
        <f t="shared" si="0"/>
        <v>37.619983770296095</v>
      </c>
      <c r="G52" s="7">
        <f t="shared" si="1"/>
        <v>52.166888470322526</v>
      </c>
    </row>
    <row r="53" spans="1:7" ht="15.6" x14ac:dyDescent="0.3">
      <c r="A53" s="9" t="s">
        <v>37</v>
      </c>
      <c r="B53" s="12" t="s">
        <v>136</v>
      </c>
      <c r="C53" s="13">
        <v>774098779.34000003</v>
      </c>
      <c r="D53" s="13">
        <v>2296102813.3800001</v>
      </c>
      <c r="E53" s="13">
        <v>835442107.00999999</v>
      </c>
      <c r="F53" s="7">
        <f t="shared" si="0"/>
        <v>36.38522204413745</v>
      </c>
      <c r="G53" s="7">
        <f t="shared" si="1"/>
        <v>107.9244831935146</v>
      </c>
    </row>
    <row r="54" spans="1:7" ht="15.6" x14ac:dyDescent="0.3">
      <c r="A54" s="10" t="s">
        <v>32</v>
      </c>
      <c r="B54" s="11" t="s">
        <v>108</v>
      </c>
      <c r="C54" s="5">
        <f>C55+C56+C57</f>
        <v>1554886894.3400002</v>
      </c>
      <c r="D54" s="5">
        <f t="shared" ref="D54:E54" si="2">D55+D56+D57</f>
        <v>2438037376.8299999</v>
      </c>
      <c r="E54" s="5">
        <f t="shared" si="2"/>
        <v>1596719976.79</v>
      </c>
      <c r="F54" s="6">
        <f t="shared" si="0"/>
        <v>65.492022065145576</v>
      </c>
      <c r="G54" s="6">
        <f t="shared" si="1"/>
        <v>102.69042607550929</v>
      </c>
    </row>
    <row r="55" spans="1:7" ht="15.6" x14ac:dyDescent="0.3">
      <c r="A55" s="9" t="s">
        <v>70</v>
      </c>
      <c r="B55" s="12" t="s">
        <v>125</v>
      </c>
      <c r="C55" s="13">
        <v>1412149346.1600001</v>
      </c>
      <c r="D55" s="13">
        <v>2203479184.1300001</v>
      </c>
      <c r="E55" s="13">
        <v>1443210935.5699999</v>
      </c>
      <c r="F55" s="7">
        <f t="shared" si="0"/>
        <v>65.496917146499982</v>
      </c>
      <c r="G55" s="7">
        <f t="shared" si="1"/>
        <v>102.19959662867559</v>
      </c>
    </row>
    <row r="56" spans="1:7" s="17" customFormat="1" ht="15.6" x14ac:dyDescent="0.3">
      <c r="A56" s="9" t="s">
        <v>162</v>
      </c>
      <c r="B56" s="12" t="s">
        <v>161</v>
      </c>
      <c r="C56" s="13">
        <v>2523843</v>
      </c>
      <c r="D56" s="13">
        <v>3477329</v>
      </c>
      <c r="E56" s="13">
        <v>2674294.5699999998</v>
      </c>
      <c r="F56" s="7">
        <f t="shared" si="0"/>
        <v>76.906573119770954</v>
      </c>
      <c r="G56" s="7">
        <f t="shared" si="1"/>
        <v>105.96120955225821</v>
      </c>
    </row>
    <row r="57" spans="1:7" ht="15.6" x14ac:dyDescent="0.3">
      <c r="A57" s="9" t="s">
        <v>58</v>
      </c>
      <c r="B57" s="12" t="s">
        <v>25</v>
      </c>
      <c r="C57" s="13">
        <v>140213705.18000001</v>
      </c>
      <c r="D57" s="13">
        <v>231080863.69999999</v>
      </c>
      <c r="E57" s="13">
        <v>150834746.65000001</v>
      </c>
      <c r="F57" s="7">
        <f t="shared" si="0"/>
        <v>65.273577497884347</v>
      </c>
      <c r="G57" s="7">
        <f t="shared" si="1"/>
        <v>107.57489537585872</v>
      </c>
    </row>
    <row r="58" spans="1:7" ht="15.6" x14ac:dyDescent="0.3">
      <c r="A58" s="10" t="s">
        <v>56</v>
      </c>
      <c r="B58" s="11" t="s">
        <v>77</v>
      </c>
      <c r="C58" s="5">
        <f>C59+C60+C61+C62+C63+C64</f>
        <v>4107118615.7299995</v>
      </c>
      <c r="D58" s="5">
        <f>D59+D60+D61+D62+D63+D64</f>
        <v>8660367000.8499985</v>
      </c>
      <c r="E58" s="5">
        <f>E59+E60+E61+E62+E63+E64</f>
        <v>7266272274.7200012</v>
      </c>
      <c r="F58" s="6">
        <f t="shared" si="0"/>
        <v>83.902590663961817</v>
      </c>
      <c r="G58" s="6">
        <f t="shared" si="1"/>
        <v>176.91897786663981</v>
      </c>
    </row>
    <row r="59" spans="1:7" s="2" customFormat="1" ht="15.6" x14ac:dyDescent="0.3">
      <c r="A59" s="9" t="s">
        <v>45</v>
      </c>
      <c r="B59" s="12" t="s">
        <v>100</v>
      </c>
      <c r="C59" s="13">
        <v>2248263970.7199998</v>
      </c>
      <c r="D59" s="13">
        <v>5143425250.4799995</v>
      </c>
      <c r="E59" s="13">
        <v>4452714651.5600004</v>
      </c>
      <c r="F59" s="7">
        <f t="shared" si="0"/>
        <v>86.570999571627098</v>
      </c>
      <c r="G59" s="7">
        <f t="shared" si="1"/>
        <v>198.05123906931766</v>
      </c>
    </row>
    <row r="60" spans="1:7" s="8" customFormat="1" ht="15.6" x14ac:dyDescent="0.3">
      <c r="A60" s="9" t="s">
        <v>86</v>
      </c>
      <c r="B60" s="12" t="s">
        <v>113</v>
      </c>
      <c r="C60" s="13">
        <v>1198567657.5799999</v>
      </c>
      <c r="D60" s="13">
        <v>2147400748.0599999</v>
      </c>
      <c r="E60" s="13">
        <v>1627884286.1500001</v>
      </c>
      <c r="F60" s="7">
        <f t="shared" si="0"/>
        <v>75.807195635032713</v>
      </c>
      <c r="G60" s="7">
        <f t="shared" si="1"/>
        <v>135.81914010902173</v>
      </c>
    </row>
    <row r="61" spans="1:7" ht="15.6" x14ac:dyDescent="0.3">
      <c r="A61" s="9" t="s">
        <v>91</v>
      </c>
      <c r="B61" s="12" t="s">
        <v>0</v>
      </c>
      <c r="C61" s="13">
        <v>70945193.230000004</v>
      </c>
      <c r="D61" s="13">
        <v>212069768.08000001</v>
      </c>
      <c r="E61" s="13">
        <v>193792422.21000001</v>
      </c>
      <c r="F61" s="7">
        <f t="shared" si="0"/>
        <v>91.381446759018871</v>
      </c>
      <c r="G61" s="7">
        <f t="shared" si="1"/>
        <v>273.15793133685145</v>
      </c>
    </row>
    <row r="62" spans="1:7" ht="15.6" x14ac:dyDescent="0.3">
      <c r="A62" s="9" t="s">
        <v>120</v>
      </c>
      <c r="B62" s="12" t="s">
        <v>13</v>
      </c>
      <c r="C62" s="13">
        <v>76243004.239999995</v>
      </c>
      <c r="D62" s="13">
        <v>89905119</v>
      </c>
      <c r="E62" s="13">
        <v>74440252.420000002</v>
      </c>
      <c r="F62" s="7">
        <f t="shared" si="0"/>
        <v>82.798680706935059</v>
      </c>
      <c r="G62" s="7">
        <f t="shared" si="1"/>
        <v>97.635518382348579</v>
      </c>
    </row>
    <row r="63" spans="1:7" ht="31.2" x14ac:dyDescent="0.3">
      <c r="A63" s="9" t="s">
        <v>4</v>
      </c>
      <c r="B63" s="12" t="s">
        <v>30</v>
      </c>
      <c r="C63" s="13">
        <v>107045979.97</v>
      </c>
      <c r="D63" s="13">
        <v>168212703</v>
      </c>
      <c r="E63" s="13">
        <v>126196910</v>
      </c>
      <c r="F63" s="7">
        <f t="shared" si="0"/>
        <v>75.02222349996957</v>
      </c>
      <c r="G63" s="7">
        <f t="shared" si="1"/>
        <v>117.89037760723673</v>
      </c>
    </row>
    <row r="64" spans="1:7" ht="15.6" x14ac:dyDescent="0.3">
      <c r="A64" s="9" t="s">
        <v>44</v>
      </c>
      <c r="B64" s="12" t="s">
        <v>74</v>
      </c>
      <c r="C64" s="13">
        <v>406052809.99000001</v>
      </c>
      <c r="D64" s="13">
        <v>899353412.23000002</v>
      </c>
      <c r="E64" s="13">
        <v>791243752.38</v>
      </c>
      <c r="F64" s="7">
        <f t="shared" si="0"/>
        <v>87.979179443825572</v>
      </c>
      <c r="G64" s="7">
        <f t="shared" si="1"/>
        <v>194.86227724898302</v>
      </c>
    </row>
    <row r="65" spans="1:7" ht="15.6" x14ac:dyDescent="0.3">
      <c r="A65" s="10" t="s">
        <v>59</v>
      </c>
      <c r="B65" s="11" t="s">
        <v>12</v>
      </c>
      <c r="C65" s="5">
        <f>C66+C67+C68+C69+C70</f>
        <v>11077253742.9</v>
      </c>
      <c r="D65" s="5">
        <f>D66+D67+D68+D69+D70</f>
        <v>20307046940.120003</v>
      </c>
      <c r="E65" s="5">
        <f>E66+E67+E68+E69+E70</f>
        <v>14134531982.570002</v>
      </c>
      <c r="F65" s="6">
        <f t="shared" si="0"/>
        <v>69.604074015532234</v>
      </c>
      <c r="G65" s="6">
        <f t="shared" si="1"/>
        <v>127.59960465498565</v>
      </c>
    </row>
    <row r="66" spans="1:7" s="1" customFormat="1" ht="15.6" x14ac:dyDescent="0.3">
      <c r="A66" s="9" t="s">
        <v>111</v>
      </c>
      <c r="B66" s="12" t="s">
        <v>23</v>
      </c>
      <c r="C66" s="13">
        <v>245168359.31999999</v>
      </c>
      <c r="D66" s="13">
        <v>346114985.42000002</v>
      </c>
      <c r="E66" s="13">
        <v>255810893.49000001</v>
      </c>
      <c r="F66" s="7">
        <f t="shared" si="0"/>
        <v>73.909222156209523</v>
      </c>
      <c r="G66" s="7">
        <f t="shared" si="1"/>
        <v>104.34090850855233</v>
      </c>
    </row>
    <row r="67" spans="1:7" s="8" customFormat="1" ht="15.6" x14ac:dyDescent="0.3">
      <c r="A67" s="9" t="s">
        <v>127</v>
      </c>
      <c r="B67" s="12" t="s">
        <v>42</v>
      </c>
      <c r="C67" s="13">
        <v>1015547431.76</v>
      </c>
      <c r="D67" s="13">
        <v>1964285209.9100001</v>
      </c>
      <c r="E67" s="13">
        <v>1348691759.8699999</v>
      </c>
      <c r="F67" s="7">
        <f t="shared" si="0"/>
        <v>68.660689041780969</v>
      </c>
      <c r="G67" s="7">
        <f t="shared" si="1"/>
        <v>132.80440850829018</v>
      </c>
    </row>
    <row r="68" spans="1:7" ht="15.6" x14ac:dyDescent="0.3">
      <c r="A68" s="9" t="s">
        <v>66</v>
      </c>
      <c r="B68" s="12" t="s">
        <v>60</v>
      </c>
      <c r="C68" s="13">
        <v>8283695230.8800001</v>
      </c>
      <c r="D68" s="13">
        <v>12610393823.360001</v>
      </c>
      <c r="E68" s="13">
        <v>8925440284.1100006</v>
      </c>
      <c r="F68" s="7">
        <f t="shared" si="0"/>
        <v>70.778442046561281</v>
      </c>
      <c r="G68" s="7">
        <f t="shared" si="1"/>
        <v>107.74708672088393</v>
      </c>
    </row>
    <row r="69" spans="1:7" ht="15.6" x14ac:dyDescent="0.3">
      <c r="A69" s="9" t="s">
        <v>80</v>
      </c>
      <c r="B69" s="12" t="s">
        <v>73</v>
      </c>
      <c r="C69" s="13">
        <v>1261738163.3499999</v>
      </c>
      <c r="D69" s="13">
        <v>4983494534.21</v>
      </c>
      <c r="E69" s="13">
        <v>3371948140.98</v>
      </c>
      <c r="F69" s="7">
        <f t="shared" si="0"/>
        <v>67.66232244929175</v>
      </c>
      <c r="G69" s="7">
        <f t="shared" si="1"/>
        <v>267.24626700893714</v>
      </c>
    </row>
    <row r="70" spans="1:7" ht="15.6" x14ac:dyDescent="0.3">
      <c r="A70" s="9" t="s">
        <v>116</v>
      </c>
      <c r="B70" s="12" t="s">
        <v>105</v>
      </c>
      <c r="C70" s="13">
        <v>271104557.58999997</v>
      </c>
      <c r="D70" s="13">
        <v>402758387.22000003</v>
      </c>
      <c r="E70" s="13">
        <v>232640904.12</v>
      </c>
      <c r="F70" s="7">
        <f t="shared" si="0"/>
        <v>57.761901800675311</v>
      </c>
      <c r="G70" s="7">
        <f t="shared" si="1"/>
        <v>85.812243876707612</v>
      </c>
    </row>
    <row r="71" spans="1:7" ht="15.6" x14ac:dyDescent="0.3">
      <c r="A71" s="10" t="s">
        <v>40</v>
      </c>
      <c r="B71" s="11" t="s">
        <v>133</v>
      </c>
      <c r="C71" s="5">
        <f>C72+C73+C74+C75</f>
        <v>885340177.49000001</v>
      </c>
      <c r="D71" s="5">
        <f>D72+D73+D74+D75</f>
        <v>3898799332.9000001</v>
      </c>
      <c r="E71" s="5">
        <f>E72+E73+E74+E75</f>
        <v>2135994170.4400001</v>
      </c>
      <c r="F71" s="6">
        <f t="shared" si="0"/>
        <v>54.785947879272044</v>
      </c>
      <c r="G71" s="6">
        <f t="shared" si="1"/>
        <v>241.26253667778749</v>
      </c>
    </row>
    <row r="72" spans="1:7" s="1" customFormat="1" ht="15.6" x14ac:dyDescent="0.3">
      <c r="A72" s="9" t="s">
        <v>38</v>
      </c>
      <c r="B72" s="12" t="s">
        <v>1</v>
      </c>
      <c r="C72" s="13">
        <v>455349605.87</v>
      </c>
      <c r="D72" s="13">
        <v>789989056.89999998</v>
      </c>
      <c r="E72" s="13">
        <v>504471573.19</v>
      </c>
      <c r="F72" s="7">
        <f t="shared" si="0"/>
        <v>63.858045726557201</v>
      </c>
      <c r="G72" s="7">
        <f t="shared" si="1"/>
        <v>110.78774785060955</v>
      </c>
    </row>
    <row r="73" spans="1:7" s="8" customFormat="1" ht="15.6" x14ac:dyDescent="0.3">
      <c r="A73" s="9" t="s">
        <v>114</v>
      </c>
      <c r="B73" s="12" t="s">
        <v>14</v>
      </c>
      <c r="C73" s="13">
        <v>329863089.58999997</v>
      </c>
      <c r="D73" s="13">
        <v>2857955791</v>
      </c>
      <c r="E73" s="13">
        <v>1473731848.76</v>
      </c>
      <c r="F73" s="7">
        <f t="shared" si="0"/>
        <v>51.565942811324618</v>
      </c>
      <c r="G73" s="7">
        <f t="shared" si="1"/>
        <v>446.77076498366642</v>
      </c>
    </row>
    <row r="74" spans="1:7" ht="15.6" x14ac:dyDescent="0.3">
      <c r="A74" s="9" t="s">
        <v>31</v>
      </c>
      <c r="B74" s="12" t="s">
        <v>27</v>
      </c>
      <c r="C74" s="13">
        <v>85924946.640000001</v>
      </c>
      <c r="D74" s="13">
        <v>226369564</v>
      </c>
      <c r="E74" s="13">
        <v>141658552.66</v>
      </c>
      <c r="F74" s="7">
        <f t="shared" si="0"/>
        <v>62.578444803648601</v>
      </c>
      <c r="G74" s="7">
        <f t="shared" ref="G74:G86" si="3">E74/C74*100</f>
        <v>164.8631255524746</v>
      </c>
    </row>
    <row r="75" spans="1:7" ht="16.8" customHeight="1" x14ac:dyDescent="0.3">
      <c r="A75" s="9" t="s">
        <v>144</v>
      </c>
      <c r="B75" s="12" t="s">
        <v>63</v>
      </c>
      <c r="C75" s="13">
        <v>14202535.390000001</v>
      </c>
      <c r="D75" s="13">
        <v>24484921</v>
      </c>
      <c r="E75" s="13">
        <v>16132195.83</v>
      </c>
      <c r="F75" s="7">
        <f t="shared" si="0"/>
        <v>65.886248234168292</v>
      </c>
      <c r="G75" s="7">
        <f t="shared" si="3"/>
        <v>113.58673213628232</v>
      </c>
    </row>
    <row r="76" spans="1:7" ht="15.6" x14ac:dyDescent="0.3">
      <c r="A76" s="10" t="s">
        <v>101</v>
      </c>
      <c r="B76" s="11" t="s">
        <v>106</v>
      </c>
      <c r="C76" s="5">
        <f>C77+C78+C79</f>
        <v>95242825.930000007</v>
      </c>
      <c r="D76" s="5">
        <f>D77+D78+D79</f>
        <v>148866840</v>
      </c>
      <c r="E76" s="5">
        <f>E77+E78+E79</f>
        <v>111722266.89</v>
      </c>
      <c r="F76" s="6">
        <f t="shared" ref="F76:F86" si="4">E76/D76*100</f>
        <v>75.048457326023708</v>
      </c>
      <c r="G76" s="6">
        <f t="shared" si="3"/>
        <v>117.30255355097484</v>
      </c>
    </row>
    <row r="77" spans="1:7" s="1" customFormat="1" ht="15.6" x14ac:dyDescent="0.3">
      <c r="A77" s="9" t="s">
        <v>123</v>
      </c>
      <c r="B77" s="12" t="s">
        <v>119</v>
      </c>
      <c r="C77" s="13">
        <v>20881623.739999998</v>
      </c>
      <c r="D77" s="13">
        <v>37314462</v>
      </c>
      <c r="E77" s="13">
        <v>29717247.649999999</v>
      </c>
      <c r="F77" s="7">
        <f t="shared" si="4"/>
        <v>79.640027102628466</v>
      </c>
      <c r="G77" s="7">
        <f t="shared" si="3"/>
        <v>142.31291598782539</v>
      </c>
    </row>
    <row r="78" spans="1:7" s="8" customFormat="1" ht="15.6" x14ac:dyDescent="0.3">
      <c r="A78" s="9" t="s">
        <v>143</v>
      </c>
      <c r="B78" s="12" t="s">
        <v>137</v>
      </c>
      <c r="C78" s="13">
        <v>50489627.68</v>
      </c>
      <c r="D78" s="13">
        <v>72252733</v>
      </c>
      <c r="E78" s="13">
        <v>55324904.100000001</v>
      </c>
      <c r="F78" s="7">
        <f t="shared" si="4"/>
        <v>76.571365265864756</v>
      </c>
      <c r="G78" s="7">
        <f t="shared" si="3"/>
        <v>109.57677178894183</v>
      </c>
    </row>
    <row r="79" spans="1:7" ht="16.2" customHeight="1" x14ac:dyDescent="0.3">
      <c r="A79" s="9" t="s">
        <v>88</v>
      </c>
      <c r="B79" s="12" t="s">
        <v>19</v>
      </c>
      <c r="C79" s="13">
        <v>23871574.510000002</v>
      </c>
      <c r="D79" s="13">
        <v>39299645</v>
      </c>
      <c r="E79" s="13">
        <v>26680115.140000001</v>
      </c>
      <c r="F79" s="7">
        <f t="shared" si="4"/>
        <v>67.888946935780211</v>
      </c>
      <c r="G79" s="7">
        <f t="shared" si="3"/>
        <v>111.76520898872204</v>
      </c>
    </row>
    <row r="80" spans="1:7" ht="31.2" x14ac:dyDescent="0.3">
      <c r="A80" s="10" t="s">
        <v>158</v>
      </c>
      <c r="B80" s="11" t="s">
        <v>72</v>
      </c>
      <c r="C80" s="5">
        <f>C81</f>
        <v>186294010.53999999</v>
      </c>
      <c r="D80" s="5">
        <f>D81</f>
        <v>385304423.06999999</v>
      </c>
      <c r="E80" s="5">
        <f>E81</f>
        <v>166685904.74000001</v>
      </c>
      <c r="F80" s="6">
        <f t="shared" si="4"/>
        <v>43.260833450052928</v>
      </c>
      <c r="G80" s="6">
        <f t="shared" si="3"/>
        <v>89.474645082167129</v>
      </c>
    </row>
    <row r="81" spans="1:7" s="1" customFormat="1" ht="31.2" x14ac:dyDescent="0.3">
      <c r="A81" s="9" t="s">
        <v>159</v>
      </c>
      <c r="B81" s="12" t="s">
        <v>92</v>
      </c>
      <c r="C81" s="13">
        <v>186294010.53999999</v>
      </c>
      <c r="D81" s="13">
        <v>385304423.06999999</v>
      </c>
      <c r="E81" s="13">
        <v>166685904.74000001</v>
      </c>
      <c r="F81" s="7">
        <f t="shared" si="4"/>
        <v>43.260833450052928</v>
      </c>
      <c r="G81" s="7">
        <f t="shared" si="3"/>
        <v>89.474645082167129</v>
      </c>
    </row>
    <row r="82" spans="1:7" s="8" customFormat="1" ht="46.8" x14ac:dyDescent="0.3">
      <c r="A82" s="10" t="s">
        <v>154</v>
      </c>
      <c r="B82" s="11" t="s">
        <v>50</v>
      </c>
      <c r="C82" s="5">
        <f>C83+C84+C85</f>
        <v>0</v>
      </c>
      <c r="D82" s="5">
        <f>D83+D84+D85</f>
        <v>200156966.53</v>
      </c>
      <c r="E82" s="5">
        <f>E83+E84+E85</f>
        <v>0</v>
      </c>
      <c r="F82" s="6">
        <f t="shared" si="4"/>
        <v>0</v>
      </c>
      <c r="G82" s="6"/>
    </row>
    <row r="83" spans="1:7" s="1" customFormat="1" ht="46.8" x14ac:dyDescent="0.3">
      <c r="A83" s="9" t="s">
        <v>121</v>
      </c>
      <c r="B83" s="12" t="s">
        <v>62</v>
      </c>
      <c r="C83" s="13">
        <v>0</v>
      </c>
      <c r="D83" s="13">
        <v>0</v>
      </c>
      <c r="E83" s="13">
        <v>0</v>
      </c>
      <c r="F83" s="7"/>
      <c r="G83" s="7"/>
    </row>
    <row r="84" spans="1:7" s="8" customFormat="1" ht="15.6" x14ac:dyDescent="0.3">
      <c r="A84" s="9" t="s">
        <v>90</v>
      </c>
      <c r="B84" s="12" t="s">
        <v>76</v>
      </c>
      <c r="C84" s="13">
        <v>0</v>
      </c>
      <c r="D84" s="13">
        <v>95486663.590000004</v>
      </c>
      <c r="E84" s="13">
        <v>0</v>
      </c>
      <c r="F84" s="7">
        <f t="shared" si="4"/>
        <v>0</v>
      </c>
      <c r="G84" s="7"/>
    </row>
    <row r="85" spans="1:7" ht="15.6" x14ac:dyDescent="0.3">
      <c r="A85" s="9" t="s">
        <v>84</v>
      </c>
      <c r="B85" s="12" t="s">
        <v>97</v>
      </c>
      <c r="C85" s="13">
        <v>0</v>
      </c>
      <c r="D85" s="13">
        <v>104670302.94</v>
      </c>
      <c r="E85" s="13">
        <v>0</v>
      </c>
      <c r="F85" s="7">
        <f t="shared" si="4"/>
        <v>0</v>
      </c>
      <c r="G85" s="7"/>
    </row>
    <row r="86" spans="1:7" s="1" customFormat="1" ht="20.399999999999999" customHeight="1" x14ac:dyDescent="0.3">
      <c r="A86" s="26" t="s">
        <v>147</v>
      </c>
      <c r="B86" s="27"/>
      <c r="C86" s="19">
        <f>C7+C16+C19+C24+C35+C41+C46+C54+C58+C65+C71+C76+C80+C82</f>
        <v>48670060934.790001</v>
      </c>
      <c r="D86" s="19">
        <f>D7+D16+D19+D24+D35+D41+D46+D54+D58+D65+D71+D76+D80+D82</f>
        <v>89026554748.320007</v>
      </c>
      <c r="E86" s="19">
        <f>E7+E16+E19+E24+E35+E41+E46+E54+E58+E65+E71+E76+E80+E82</f>
        <v>57719016521.800003</v>
      </c>
      <c r="F86" s="20">
        <f t="shared" si="4"/>
        <v>64.83348331851424</v>
      </c>
      <c r="G86" s="20">
        <f t="shared" si="3"/>
        <v>118.59244762223359</v>
      </c>
    </row>
  </sheetData>
  <mergeCells count="12">
    <mergeCell ref="A86:B86"/>
    <mergeCell ref="A4:A6"/>
    <mergeCell ref="B4:B6"/>
    <mergeCell ref="A1:E1"/>
    <mergeCell ref="D3:E3"/>
    <mergeCell ref="G4:G6"/>
    <mergeCell ref="A2:G2"/>
    <mergeCell ref="F4:F6"/>
    <mergeCell ref="D4:D6"/>
    <mergeCell ref="E4:E6"/>
    <mergeCell ref="C4:C6"/>
    <mergeCell ref="F3:G3"/>
  </mergeCells>
  <pageMargins left="0.35433070866141736" right="0.35433070866141736" top="0.35433070866141736" bottom="0.47244094488188981" header="0.15748031496062992" footer="0.31496062992125984"/>
  <pageSetup paperSize="9" scale="95" fitToHeight="0" orientation="landscape" errors="blank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2020-05-12T12:25:46Z</cp:lastPrinted>
  <dcterms:created xsi:type="dcterms:W3CDTF">2017-05-03T15:49:45Z</dcterms:created>
  <dcterms:modified xsi:type="dcterms:W3CDTF">2020-10-26T12:27:16Z</dcterms:modified>
</cp:coreProperties>
</file>